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4880" yWindow="300" windowWidth="13845" windowHeight="12225"/>
  </bookViews>
  <sheets>
    <sheet name="2025" sheetId="11" r:id="rId1"/>
  </sheets>
  <calcPr calcId="144525"/>
</workbook>
</file>

<file path=xl/calcChain.xml><?xml version="1.0" encoding="utf-8"?>
<calcChain xmlns="http://schemas.openxmlformats.org/spreadsheetml/2006/main">
  <c r="D43" i="11" l="1"/>
  <c r="E22" i="11" l="1"/>
  <c r="F22" i="11"/>
  <c r="G22" i="11"/>
  <c r="D22" i="11"/>
  <c r="F39" i="11"/>
  <c r="E39" i="11"/>
  <c r="D39" i="11"/>
  <c r="G38" i="11"/>
  <c r="G39" i="11" s="1"/>
  <c r="G26" i="11"/>
  <c r="E27" i="11"/>
  <c r="F27" i="11"/>
  <c r="D27" i="11"/>
  <c r="G12" i="11"/>
  <c r="G13" i="11" s="1"/>
  <c r="G14" i="11" s="1"/>
  <c r="D35" i="11"/>
  <c r="F35" i="11"/>
  <c r="F41" i="11" s="1"/>
  <c r="F44" i="11" s="1"/>
  <c r="E35" i="11"/>
  <c r="E20" i="11"/>
  <c r="F20" i="11"/>
  <c r="D20" i="11"/>
  <c r="E16" i="11"/>
  <c r="F16" i="11"/>
  <c r="D16" i="11"/>
  <c r="G19" i="11"/>
  <c r="G20" i="11"/>
  <c r="G30" i="11"/>
  <c r="G31" i="11" s="1"/>
  <c r="G34" i="11"/>
  <c r="G35" i="11"/>
  <c r="G25" i="11"/>
  <c r="D13" i="11"/>
  <c r="D14" i="11"/>
  <c r="E13" i="11"/>
  <c r="E14" i="11" s="1"/>
  <c r="E43" i="11" s="1"/>
  <c r="F13" i="11"/>
  <c r="F14" i="11" s="1"/>
  <c r="F43" i="11" s="1"/>
  <c r="G40" i="11"/>
  <c r="E31" i="11"/>
  <c r="F31" i="11"/>
  <c r="D31" i="11"/>
  <c r="E8" i="11"/>
  <c r="E42" i="11"/>
  <c r="F8" i="11"/>
  <c r="F42" i="11"/>
  <c r="G8" i="11"/>
  <c r="G42" i="11"/>
  <c r="D8" i="11"/>
  <c r="D42" i="11"/>
  <c r="G16" i="11"/>
  <c r="D41" i="11" l="1"/>
  <c r="D44" i="11" s="1"/>
  <c r="D45" i="11" s="1"/>
  <c r="E41" i="11"/>
  <c r="E44" i="11" s="1"/>
  <c r="E45" i="11" s="1"/>
  <c r="G27" i="11"/>
  <c r="G41" i="11" s="1"/>
  <c r="G44" i="11" s="1"/>
  <c r="F45" i="11"/>
  <c r="G43" i="11"/>
  <c r="G45" i="11" l="1"/>
</calcChain>
</file>

<file path=xl/sharedStrings.xml><?xml version="1.0" encoding="utf-8"?>
<sst xmlns="http://schemas.openxmlformats.org/spreadsheetml/2006/main" count="84" uniqueCount="46">
  <si>
    <t>КФСР</t>
  </si>
  <si>
    <t>КВР</t>
  </si>
  <si>
    <t>В том числе за счет остатков прошлых лет</t>
  </si>
  <si>
    <t>0502</t>
  </si>
  <si>
    <t>414</t>
  </si>
  <si>
    <t>Всего по федеральному бюджету</t>
  </si>
  <si>
    <t>Всего по областному бюджету</t>
  </si>
  <si>
    <t>Всего по местному бюджету</t>
  </si>
  <si>
    <t>ИТОГО по подразделу:</t>
  </si>
  <si>
    <t>Наименование объекта</t>
  </si>
  <si>
    <t>ИТОГО по местному бюджету:</t>
  </si>
  <si>
    <t>Программные мероприятия</t>
  </si>
  <si>
    <t>1. За счет средств федерального  бюджета в рамках АИП, из них:</t>
  </si>
  <si>
    <t>Общее образование</t>
  </si>
  <si>
    <t>0702</t>
  </si>
  <si>
    <t xml:space="preserve">Строительство школы на 10 классов  </t>
  </si>
  <si>
    <t>2. За счет средств областного бюджета в рамках АИП, из них:</t>
  </si>
  <si>
    <t>Коммунальное хозяйство</t>
  </si>
  <si>
    <t>3. За счет средств местного  бюджета, из них</t>
  </si>
  <si>
    <t>0000</t>
  </si>
  <si>
    <t>Государственная программа "Создание новых мест в общеобразовательных организациях Нижегородской области в соотвествии с прогнозируемой потребностью и современными условиями обучения" утвержденная постановлением Правительства Нижегородской области от 29 декабря 2015 года № 893</t>
  </si>
  <si>
    <t>Строительство школы на 10 классов в Воскресенском районе Нижегородской области</t>
  </si>
  <si>
    <t>Муниципальная программа "Адресная инвестиционная программа Воскресенского муниципального округа Нижегородской области"</t>
  </si>
  <si>
    <t>Непрограммные инвестиции</t>
  </si>
  <si>
    <t>ВСЕГО ПО ВОСКРЕСЕНСКОМУ МУНИЦИПАЛЬНОМУ ОКРУГУ:</t>
  </si>
  <si>
    <t xml:space="preserve">Начальник управления финансов </t>
  </si>
  <si>
    <t>Н.В.Мясникова</t>
  </si>
  <si>
    <t>Маслова Е.Н. 8 831 639 21 75</t>
  </si>
  <si>
    <t>За счет средств областного  бюджета, из них</t>
  </si>
  <si>
    <t>Итого за счёт средств областного бюджета рамках АИП</t>
  </si>
  <si>
    <t>Газификация музея-заповедника "ГРАД КИТЕЖ"</t>
  </si>
  <si>
    <t>0801</t>
  </si>
  <si>
    <t>Культура</t>
  </si>
  <si>
    <t xml:space="preserve">Расшифровка расходов предусмотренных на капитальные вложения по Воскресенскому муниципальному округа за  2025 год </t>
  </si>
  <si>
    <t>План финансирования капитальных вложений на 2025 год</t>
  </si>
  <si>
    <t>Кассовый расход на 01.01.2026 год</t>
  </si>
  <si>
    <t>Остатки на 01.01.2026 год</t>
  </si>
  <si>
    <t>Причины неисполнения ассигнований в полном объеме в 2025 году</t>
  </si>
  <si>
    <t>Ведомственный проект "Сохранение и развитие материально-технической базы учреждений, обеспечивающих предоставление услуг в сфере здравоохранения"</t>
  </si>
  <si>
    <t>0902</t>
  </si>
  <si>
    <t>Расходы на прокладку водопровода до ул.Весенняя в п.Калиниха</t>
  </si>
  <si>
    <t>Газификация жилья для детей-сирот в р.п.Воскресенское</t>
  </si>
  <si>
    <t>Расход осуществлен в пределах открытых лимитов</t>
  </si>
  <si>
    <t>Амбулаторная помощь</t>
  </si>
  <si>
    <t>Подготовка территорий для устройства быстровозводимых модульных конструкций в рамках адресной инвестиционной программы</t>
  </si>
  <si>
    <t>в связи с корректировкой сметной документации, работы по акту выполненных работ принят частично.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</si>
</sst>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2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2" fillId="0" borderId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wrapText="1"/>
    </xf>
    <xf numFmtId="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4" fontId="0" fillId="0" borderId="0" xfId="0" applyNumberFormat="1"/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/>
    </xf>
    <xf numFmtId="4" fontId="4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0" fontId="0" fillId="0" borderId="2" xfId="0" applyBorder="1" applyAlignment="1">
      <alignment horizontal="left" wrapText="1"/>
    </xf>
  </cellXfs>
  <cellStyles count="3">
    <cellStyle name="Нейтральный" xfId="1" builtinId="2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topLeftCell="A16" zoomScale="90" zoomScaleNormal="90" workbookViewId="0">
      <selection activeCell="I30" sqref="I30"/>
    </sheetView>
  </sheetViews>
  <sheetFormatPr defaultRowHeight="12.75" x14ac:dyDescent="0.2"/>
  <cols>
    <col min="1" max="1" width="60.42578125" style="1" customWidth="1"/>
    <col min="2" max="2" width="7" style="1" customWidth="1"/>
    <col min="3" max="3" width="4.85546875" style="1" customWidth="1"/>
    <col min="4" max="4" width="18" style="9" customWidth="1"/>
    <col min="5" max="5" width="13.42578125" style="9" customWidth="1"/>
    <col min="6" max="6" width="17.7109375" style="69" customWidth="1"/>
    <col min="7" max="7" width="21.28515625" style="9" customWidth="1"/>
    <col min="8" max="8" width="29.7109375" style="2" customWidth="1"/>
    <col min="9" max="9" width="24.85546875" style="1" customWidth="1"/>
    <col min="10" max="10" width="9.140625" customWidth="1"/>
    <col min="11" max="11" width="21.140625" customWidth="1"/>
    <col min="12" max="12" width="27.28515625" customWidth="1"/>
    <col min="13" max="13" width="17.85546875" customWidth="1"/>
  </cols>
  <sheetData>
    <row r="1" spans="1:11" ht="15.75" customHeight="1" x14ac:dyDescent="0.2">
      <c r="A1" s="71" t="s">
        <v>33</v>
      </c>
      <c r="B1" s="71"/>
      <c r="C1" s="71"/>
      <c r="D1" s="71"/>
      <c r="E1" s="71"/>
      <c r="F1" s="71"/>
      <c r="G1" s="71"/>
      <c r="H1" s="71"/>
      <c r="I1" s="70"/>
      <c r="J1" s="70"/>
    </row>
    <row r="2" spans="1:11" ht="15.75" x14ac:dyDescent="0.25">
      <c r="A2" s="3"/>
      <c r="B2" s="3"/>
      <c r="C2" s="3"/>
      <c r="D2" s="7"/>
      <c r="E2" s="7"/>
      <c r="F2" s="62"/>
      <c r="G2" s="7"/>
      <c r="H2" s="4"/>
      <c r="I2" s="3"/>
      <c r="J2" s="3"/>
    </row>
    <row r="3" spans="1:11" ht="78.75" x14ac:dyDescent="0.25">
      <c r="A3" s="24" t="s">
        <v>9</v>
      </c>
      <c r="B3" s="24" t="s">
        <v>0</v>
      </c>
      <c r="C3" s="24" t="s">
        <v>1</v>
      </c>
      <c r="D3" s="27" t="s">
        <v>34</v>
      </c>
      <c r="E3" s="27" t="s">
        <v>2</v>
      </c>
      <c r="F3" s="60" t="s">
        <v>35</v>
      </c>
      <c r="G3" s="27" t="s">
        <v>36</v>
      </c>
      <c r="H3" s="27" t="s">
        <v>37</v>
      </c>
      <c r="I3" s="3"/>
      <c r="J3" s="3"/>
    </row>
    <row r="4" spans="1:11" ht="31.5" customHeight="1" x14ac:dyDescent="0.25">
      <c r="A4" s="72" t="s">
        <v>12</v>
      </c>
      <c r="B4" s="73"/>
      <c r="C4" s="73"/>
      <c r="D4" s="73"/>
      <c r="E4" s="73"/>
      <c r="F4" s="73"/>
      <c r="G4" s="73"/>
      <c r="H4" s="74"/>
      <c r="I4" s="3"/>
      <c r="J4" s="3"/>
    </row>
    <row r="5" spans="1:11" ht="15.75" x14ac:dyDescent="0.25">
      <c r="A5" s="75"/>
      <c r="B5" s="81"/>
      <c r="C5" s="81"/>
      <c r="D5" s="81"/>
      <c r="E5" s="81"/>
      <c r="F5" s="81"/>
      <c r="G5" s="81"/>
      <c r="H5" s="82"/>
      <c r="I5" s="3"/>
      <c r="J5" s="3"/>
    </row>
    <row r="6" spans="1:11" ht="15.75" x14ac:dyDescent="0.25">
      <c r="A6" s="5"/>
      <c r="B6" s="11"/>
      <c r="C6" s="6"/>
      <c r="D6" s="26"/>
      <c r="E6" s="26"/>
      <c r="F6" s="57"/>
      <c r="G6" s="26"/>
      <c r="H6" s="26"/>
      <c r="I6" s="3"/>
      <c r="J6" s="3"/>
    </row>
    <row r="7" spans="1:11" ht="15.75" x14ac:dyDescent="0.25">
      <c r="A7" s="26"/>
      <c r="B7" s="19"/>
      <c r="C7" s="20"/>
      <c r="D7" s="23"/>
      <c r="E7" s="23"/>
      <c r="F7" s="63"/>
      <c r="G7" s="23"/>
      <c r="H7" s="23"/>
      <c r="I7" s="3"/>
      <c r="J7" s="3"/>
    </row>
    <row r="8" spans="1:11" s="1" customFormat="1" ht="15.75" x14ac:dyDescent="0.25">
      <c r="A8" s="21" t="s">
        <v>8</v>
      </c>
      <c r="B8" s="11" t="s">
        <v>19</v>
      </c>
      <c r="C8" s="10">
        <v>0</v>
      </c>
      <c r="D8" s="22">
        <f>D7</f>
        <v>0</v>
      </c>
      <c r="E8" s="22">
        <f>E7</f>
        <v>0</v>
      </c>
      <c r="F8" s="22">
        <f>F7</f>
        <v>0</v>
      </c>
      <c r="G8" s="22">
        <f>G7</f>
        <v>0</v>
      </c>
      <c r="H8" s="22"/>
      <c r="I8" s="3"/>
      <c r="J8" s="3"/>
      <c r="K8"/>
    </row>
    <row r="9" spans="1:11" ht="31.5" customHeight="1" x14ac:dyDescent="0.25">
      <c r="A9" s="72" t="s">
        <v>16</v>
      </c>
      <c r="B9" s="73"/>
      <c r="C9" s="73"/>
      <c r="D9" s="73"/>
      <c r="E9" s="73"/>
      <c r="F9" s="73"/>
      <c r="G9" s="73"/>
      <c r="H9" s="74"/>
      <c r="I9" s="3"/>
      <c r="J9" s="3"/>
    </row>
    <row r="10" spans="1:11" s="1" customFormat="1" ht="15.75" x14ac:dyDescent="0.25">
      <c r="A10" s="75" t="s">
        <v>20</v>
      </c>
      <c r="B10" s="76"/>
      <c r="C10" s="76"/>
      <c r="D10" s="76"/>
      <c r="E10" s="76"/>
      <c r="F10" s="76"/>
      <c r="G10" s="76"/>
      <c r="H10" s="77"/>
      <c r="I10" s="3"/>
      <c r="J10" s="3"/>
      <c r="K10"/>
    </row>
    <row r="11" spans="1:11" s="1" customFormat="1" ht="15.75" x14ac:dyDescent="0.25">
      <c r="A11" s="28" t="s">
        <v>13</v>
      </c>
      <c r="B11" s="31" t="s">
        <v>14</v>
      </c>
      <c r="C11" s="30"/>
      <c r="D11" s="29"/>
      <c r="E11" s="29"/>
      <c r="F11" s="64"/>
      <c r="G11" s="29"/>
      <c r="H11" s="29"/>
      <c r="I11" s="3"/>
      <c r="J11" s="3"/>
      <c r="K11"/>
    </row>
    <row r="12" spans="1:11" s="1" customFormat="1" ht="31.5" x14ac:dyDescent="0.25">
      <c r="A12" s="57" t="s">
        <v>21</v>
      </c>
      <c r="B12" s="37" t="s">
        <v>14</v>
      </c>
      <c r="C12" s="58">
        <v>414</v>
      </c>
      <c r="D12" s="38">
        <v>67459603.090000004</v>
      </c>
      <c r="E12" s="38">
        <v>0</v>
      </c>
      <c r="F12" s="38">
        <v>67459603.060000002</v>
      </c>
      <c r="G12" s="38">
        <f>D12-F12</f>
        <v>3.0000001192092896E-2</v>
      </c>
      <c r="H12" s="59"/>
      <c r="I12" s="3"/>
      <c r="J12" s="3"/>
      <c r="K12"/>
    </row>
    <row r="13" spans="1:11" s="1" customFormat="1" ht="15.75" x14ac:dyDescent="0.25">
      <c r="A13" s="21" t="s">
        <v>8</v>
      </c>
      <c r="B13" s="32" t="s">
        <v>14</v>
      </c>
      <c r="C13" s="33">
        <v>414</v>
      </c>
      <c r="D13" s="22">
        <f t="shared" ref="D13:G14" si="0">SUM(D12)</f>
        <v>67459603.090000004</v>
      </c>
      <c r="E13" s="22">
        <f t="shared" si="0"/>
        <v>0</v>
      </c>
      <c r="F13" s="22">
        <f t="shared" si="0"/>
        <v>67459603.060000002</v>
      </c>
      <c r="G13" s="22">
        <f t="shared" si="0"/>
        <v>3.0000001192092896E-2</v>
      </c>
      <c r="H13" s="22"/>
      <c r="I13" s="3"/>
      <c r="J13" s="3"/>
      <c r="K13"/>
    </row>
    <row r="14" spans="1:11" s="1" customFormat="1" ht="15.75" x14ac:dyDescent="0.25">
      <c r="A14" s="34" t="s">
        <v>29</v>
      </c>
      <c r="B14" s="33"/>
      <c r="C14" s="33"/>
      <c r="D14" s="22">
        <f t="shared" si="0"/>
        <v>67459603.090000004</v>
      </c>
      <c r="E14" s="22">
        <f t="shared" si="0"/>
        <v>0</v>
      </c>
      <c r="F14" s="22">
        <f t="shared" si="0"/>
        <v>67459603.060000002</v>
      </c>
      <c r="G14" s="22">
        <f t="shared" si="0"/>
        <v>3.0000001192092896E-2</v>
      </c>
      <c r="H14" s="22"/>
      <c r="I14" s="3"/>
      <c r="J14" s="3"/>
      <c r="K14"/>
    </row>
    <row r="15" spans="1:11" s="1" customFormat="1" ht="15.75" x14ac:dyDescent="0.25">
      <c r="A15" s="78" t="s">
        <v>28</v>
      </c>
      <c r="B15" s="79"/>
      <c r="C15" s="79"/>
      <c r="D15" s="79"/>
      <c r="E15" s="79"/>
      <c r="F15" s="79"/>
      <c r="G15" s="79"/>
      <c r="H15" s="80"/>
      <c r="I15" s="3"/>
      <c r="J15" s="3"/>
      <c r="K15"/>
    </row>
    <row r="16" spans="1:11" s="1" customFormat="1" ht="15.75" x14ac:dyDescent="0.25">
      <c r="A16" s="41" t="s">
        <v>11</v>
      </c>
      <c r="B16" s="40"/>
      <c r="C16" s="40"/>
      <c r="D16" s="42">
        <f>D19</f>
        <v>1124733.24</v>
      </c>
      <c r="E16" s="42">
        <f>E19</f>
        <v>0</v>
      </c>
      <c r="F16" s="65">
        <f>F19</f>
        <v>1124733.24</v>
      </c>
      <c r="G16" s="42">
        <f>G19</f>
        <v>0</v>
      </c>
      <c r="H16" s="40"/>
      <c r="I16" s="3"/>
      <c r="J16" s="3"/>
      <c r="K16"/>
    </row>
    <row r="17" spans="1:11" s="1" customFormat="1" ht="15.75" x14ac:dyDescent="0.25">
      <c r="A17" s="43" t="s">
        <v>43</v>
      </c>
      <c r="B17" s="32" t="s">
        <v>39</v>
      </c>
      <c r="C17" s="39"/>
      <c r="D17" s="36"/>
      <c r="E17" s="36"/>
      <c r="F17" s="38"/>
      <c r="G17" s="36"/>
      <c r="H17" s="39"/>
      <c r="I17" s="3"/>
      <c r="J17" s="3"/>
      <c r="K17"/>
    </row>
    <row r="18" spans="1:11" s="1" customFormat="1" ht="63" x14ac:dyDescent="0.25">
      <c r="A18" s="53" t="s">
        <v>38</v>
      </c>
      <c r="B18" s="48"/>
      <c r="C18" s="39"/>
      <c r="D18" s="39"/>
      <c r="E18" s="39"/>
      <c r="F18" s="58"/>
      <c r="G18" s="39"/>
      <c r="H18" s="39"/>
      <c r="I18" s="3"/>
      <c r="J18" s="3"/>
      <c r="K18"/>
    </row>
    <row r="19" spans="1:11" s="1" customFormat="1" ht="47.25" x14ac:dyDescent="0.25">
      <c r="A19" s="44" t="s">
        <v>44</v>
      </c>
      <c r="B19" s="45" t="s">
        <v>39</v>
      </c>
      <c r="C19" s="35" t="s">
        <v>4</v>
      </c>
      <c r="D19" s="36">
        <v>1124733.24</v>
      </c>
      <c r="E19" s="36">
        <v>0</v>
      </c>
      <c r="F19" s="38">
        <v>1124733.24</v>
      </c>
      <c r="G19" s="36">
        <f>D19-F19</f>
        <v>0</v>
      </c>
      <c r="H19" s="40"/>
      <c r="I19" s="3"/>
      <c r="J19" s="3"/>
      <c r="K19"/>
    </row>
    <row r="20" spans="1:11" s="1" customFormat="1" ht="15.75" x14ac:dyDescent="0.25">
      <c r="A20" s="34" t="s">
        <v>8</v>
      </c>
      <c r="B20" s="32" t="s">
        <v>39</v>
      </c>
      <c r="C20" s="32" t="s">
        <v>4</v>
      </c>
      <c r="D20" s="22">
        <f>SUM(D19)</f>
        <v>1124733.24</v>
      </c>
      <c r="E20" s="22">
        <f>SUM(E19)</f>
        <v>0</v>
      </c>
      <c r="F20" s="22">
        <f>SUM(F19)</f>
        <v>1124733.24</v>
      </c>
      <c r="G20" s="22">
        <f>SUM(G19)</f>
        <v>0</v>
      </c>
      <c r="H20" s="33"/>
      <c r="I20" s="3"/>
      <c r="J20" s="3"/>
      <c r="K20"/>
    </row>
    <row r="21" spans="1:11" s="1" customFormat="1" ht="15.75" x14ac:dyDescent="0.25">
      <c r="A21" s="78" t="s">
        <v>18</v>
      </c>
      <c r="B21" s="79"/>
      <c r="C21" s="79"/>
      <c r="D21" s="79"/>
      <c r="E21" s="79"/>
      <c r="F21" s="79"/>
      <c r="G21" s="79"/>
      <c r="H21" s="80"/>
      <c r="I21" s="3"/>
      <c r="J21" s="3"/>
      <c r="K21"/>
    </row>
    <row r="22" spans="1:11" s="1" customFormat="1" ht="15.75" x14ac:dyDescent="0.25">
      <c r="A22" s="41" t="s">
        <v>11</v>
      </c>
      <c r="B22" s="40"/>
      <c r="C22" s="40"/>
      <c r="D22" s="42">
        <f>SUM(D27+D35+D31+D39)</f>
        <v>9465337.8399999999</v>
      </c>
      <c r="E22" s="42">
        <f t="shared" ref="E22:G22" si="1">SUM(E27+E35+E31+E39)</f>
        <v>0</v>
      </c>
      <c r="F22" s="42">
        <f t="shared" si="1"/>
        <v>7942948.4300000006</v>
      </c>
      <c r="G22" s="42">
        <f t="shared" si="1"/>
        <v>1522389.4100000001</v>
      </c>
      <c r="H22" s="40"/>
      <c r="I22" s="3"/>
      <c r="J22" s="3"/>
      <c r="K22"/>
    </row>
    <row r="23" spans="1:11" s="1" customFormat="1" ht="15.75" x14ac:dyDescent="0.25">
      <c r="A23" s="43" t="s">
        <v>17</v>
      </c>
      <c r="B23" s="32" t="s">
        <v>3</v>
      </c>
      <c r="C23" s="39"/>
      <c r="D23" s="36"/>
      <c r="E23" s="36"/>
      <c r="F23" s="38"/>
      <c r="G23" s="36"/>
      <c r="H23" s="39"/>
      <c r="I23" s="3"/>
      <c r="J23" s="3"/>
      <c r="K23"/>
    </row>
    <row r="24" spans="1:11" s="1" customFormat="1" ht="47.25" x14ac:dyDescent="0.25">
      <c r="A24" s="53" t="s">
        <v>22</v>
      </c>
      <c r="B24" s="48"/>
      <c r="C24" s="39"/>
      <c r="D24" s="39"/>
      <c r="E24" s="39"/>
      <c r="F24" s="58"/>
      <c r="G24" s="39"/>
      <c r="H24" s="39"/>
      <c r="I24" s="3"/>
      <c r="J24" s="3"/>
      <c r="K24"/>
    </row>
    <row r="25" spans="1:11" s="1" customFormat="1" ht="31.5" x14ac:dyDescent="0.25">
      <c r="A25" s="44" t="s">
        <v>40</v>
      </c>
      <c r="B25" s="45" t="s">
        <v>3</v>
      </c>
      <c r="C25" s="35" t="s">
        <v>4</v>
      </c>
      <c r="D25" s="36">
        <v>346872.35</v>
      </c>
      <c r="E25" s="36">
        <v>0</v>
      </c>
      <c r="F25" s="38">
        <v>346872.35</v>
      </c>
      <c r="G25" s="36">
        <f>D25-F25</f>
        <v>0</v>
      </c>
      <c r="H25" s="40"/>
      <c r="I25" s="3"/>
      <c r="J25" s="3"/>
      <c r="K25"/>
    </row>
    <row r="26" spans="1:11" s="1" customFormat="1" ht="31.5" x14ac:dyDescent="0.25">
      <c r="A26" s="44" t="s">
        <v>41</v>
      </c>
      <c r="B26" s="45" t="s">
        <v>3</v>
      </c>
      <c r="C26" s="35" t="s">
        <v>4</v>
      </c>
      <c r="D26" s="36">
        <v>570303.44999999995</v>
      </c>
      <c r="E26" s="36">
        <v>0</v>
      </c>
      <c r="F26" s="38">
        <v>551379.44999999995</v>
      </c>
      <c r="G26" s="36">
        <f>D26-F26</f>
        <v>18924</v>
      </c>
      <c r="H26" s="40" t="s">
        <v>42</v>
      </c>
      <c r="I26" s="3"/>
      <c r="J26" s="3"/>
      <c r="K26"/>
    </row>
    <row r="27" spans="1:11" s="1" customFormat="1" ht="15.75" x14ac:dyDescent="0.25">
      <c r="A27" s="34" t="s">
        <v>8</v>
      </c>
      <c r="B27" s="32" t="s">
        <v>3</v>
      </c>
      <c r="C27" s="32" t="s">
        <v>4</v>
      </c>
      <c r="D27" s="22">
        <f>D25+D26</f>
        <v>917175.79999999993</v>
      </c>
      <c r="E27" s="22">
        <f t="shared" ref="E27:G27" si="2">E25+E26</f>
        <v>0</v>
      </c>
      <c r="F27" s="22">
        <f t="shared" si="2"/>
        <v>898251.79999999993</v>
      </c>
      <c r="G27" s="22">
        <f t="shared" si="2"/>
        <v>18924</v>
      </c>
      <c r="H27" s="33"/>
      <c r="I27" s="3"/>
      <c r="J27" s="3"/>
      <c r="K27"/>
    </row>
    <row r="28" spans="1:11" s="1" customFormat="1" ht="15.75" x14ac:dyDescent="0.25">
      <c r="A28" s="41" t="s">
        <v>13</v>
      </c>
      <c r="B28" s="46" t="s">
        <v>14</v>
      </c>
      <c r="C28" s="46"/>
      <c r="D28" s="47"/>
      <c r="E28" s="47"/>
      <c r="F28" s="22"/>
      <c r="G28" s="47"/>
      <c r="H28" s="47"/>
      <c r="I28" s="3"/>
      <c r="J28" s="3"/>
      <c r="K28"/>
    </row>
    <row r="29" spans="1:11" s="1" customFormat="1" ht="47.25" x14ac:dyDescent="0.25">
      <c r="A29" s="53" t="s">
        <v>22</v>
      </c>
      <c r="B29" s="46"/>
      <c r="C29" s="46"/>
      <c r="D29" s="47"/>
      <c r="E29" s="47"/>
      <c r="F29" s="22"/>
      <c r="G29" s="47"/>
      <c r="H29" s="47"/>
      <c r="I29" s="3"/>
      <c r="J29" s="3"/>
      <c r="K29"/>
    </row>
    <row r="30" spans="1:11" s="1" customFormat="1" ht="78.75" x14ac:dyDescent="0.25">
      <c r="A30" s="61" t="s">
        <v>15</v>
      </c>
      <c r="B30" s="35" t="s">
        <v>14</v>
      </c>
      <c r="C30" s="35" t="s">
        <v>4</v>
      </c>
      <c r="D30" s="36">
        <v>8333721.4400000004</v>
      </c>
      <c r="E30" s="36">
        <v>0</v>
      </c>
      <c r="F30" s="38">
        <v>6830256.0300000003</v>
      </c>
      <c r="G30" s="36">
        <f>SUM(D30-F30)</f>
        <v>1503465.4100000001</v>
      </c>
      <c r="H30" s="60" t="s">
        <v>45</v>
      </c>
      <c r="I30" s="3"/>
      <c r="J30" s="3"/>
      <c r="K30"/>
    </row>
    <row r="31" spans="1:11" s="1" customFormat="1" ht="15.75" x14ac:dyDescent="0.25">
      <c r="A31" s="34" t="s">
        <v>8</v>
      </c>
      <c r="B31" s="32" t="s">
        <v>14</v>
      </c>
      <c r="C31" s="32" t="s">
        <v>4</v>
      </c>
      <c r="D31" s="22">
        <f>SUM(D30)</f>
        <v>8333721.4400000004</v>
      </c>
      <c r="E31" s="22">
        <f>SUM(E30)</f>
        <v>0</v>
      </c>
      <c r="F31" s="22">
        <f>SUM(F30)</f>
        <v>6830256.0300000003</v>
      </c>
      <c r="G31" s="22">
        <f>SUM(G30)</f>
        <v>1503465.4100000001</v>
      </c>
      <c r="H31" s="22"/>
      <c r="I31" s="3"/>
      <c r="J31" s="3"/>
      <c r="K31"/>
    </row>
    <row r="32" spans="1:11" s="1" customFormat="1" ht="15.75" x14ac:dyDescent="0.25">
      <c r="A32" s="43" t="s">
        <v>32</v>
      </c>
      <c r="B32" s="32" t="s">
        <v>31</v>
      </c>
      <c r="C32" s="39"/>
      <c r="D32" s="36"/>
      <c r="E32" s="36"/>
      <c r="F32" s="38"/>
      <c r="G32" s="36"/>
      <c r="H32" s="39"/>
      <c r="I32" s="3"/>
      <c r="J32" s="3"/>
      <c r="K32"/>
    </row>
    <row r="33" spans="1:13" s="1" customFormat="1" ht="47.25" x14ac:dyDescent="0.25">
      <c r="A33" s="53" t="s">
        <v>22</v>
      </c>
      <c r="B33" s="48"/>
      <c r="C33" s="39"/>
      <c r="D33" s="39"/>
      <c r="E33" s="39"/>
      <c r="F33" s="58"/>
      <c r="G33" s="39"/>
      <c r="H33" s="39"/>
      <c r="I33" s="3"/>
      <c r="J33" s="3"/>
      <c r="K33"/>
    </row>
    <row r="34" spans="1:13" s="1" customFormat="1" ht="15.75" x14ac:dyDescent="0.25">
      <c r="A34" s="44" t="s">
        <v>30</v>
      </c>
      <c r="B34" s="45" t="s">
        <v>31</v>
      </c>
      <c r="C34" s="35" t="s">
        <v>4</v>
      </c>
      <c r="D34" s="36">
        <v>203079.66</v>
      </c>
      <c r="E34" s="36">
        <v>0</v>
      </c>
      <c r="F34" s="38">
        <v>203079.66</v>
      </c>
      <c r="G34" s="36">
        <f>D34-F34</f>
        <v>0</v>
      </c>
      <c r="H34" s="60"/>
      <c r="I34" s="3"/>
      <c r="J34" s="3"/>
      <c r="K34" s="56"/>
      <c r="L34" s="56"/>
      <c r="M34" s="56"/>
    </row>
    <row r="35" spans="1:13" s="1" customFormat="1" ht="15.75" x14ac:dyDescent="0.25">
      <c r="A35" s="34" t="s">
        <v>8</v>
      </c>
      <c r="B35" s="32" t="s">
        <v>31</v>
      </c>
      <c r="C35" s="32" t="s">
        <v>4</v>
      </c>
      <c r="D35" s="22">
        <f>SUM(D34)</f>
        <v>203079.66</v>
      </c>
      <c r="E35" s="22">
        <f>SUM(E34)</f>
        <v>0</v>
      </c>
      <c r="F35" s="22">
        <f>SUM(F34)</f>
        <v>203079.66</v>
      </c>
      <c r="G35" s="22">
        <f>SUM(G34)</f>
        <v>0</v>
      </c>
      <c r="H35" s="33"/>
      <c r="I35" s="3"/>
      <c r="J35" s="3"/>
      <c r="K35"/>
    </row>
    <row r="36" spans="1:13" s="1" customFormat="1" ht="15.75" x14ac:dyDescent="0.25">
      <c r="A36" s="43" t="s">
        <v>43</v>
      </c>
      <c r="B36" s="32" t="s">
        <v>39</v>
      </c>
      <c r="C36" s="39"/>
      <c r="D36" s="36"/>
      <c r="E36" s="36"/>
      <c r="F36" s="38"/>
      <c r="G36" s="36"/>
      <c r="H36" s="39"/>
      <c r="I36" s="3"/>
      <c r="J36" s="3"/>
      <c r="K36"/>
    </row>
    <row r="37" spans="1:13" s="1" customFormat="1" ht="63" x14ac:dyDescent="0.25">
      <c r="A37" s="53" t="s">
        <v>38</v>
      </c>
      <c r="B37" s="48"/>
      <c r="C37" s="39"/>
      <c r="D37" s="39"/>
      <c r="E37" s="39"/>
      <c r="F37" s="58"/>
      <c r="G37" s="39"/>
      <c r="H37" s="39"/>
      <c r="I37" s="3"/>
      <c r="J37" s="3"/>
      <c r="K37"/>
    </row>
    <row r="38" spans="1:13" s="1" customFormat="1" ht="47.25" x14ac:dyDescent="0.25">
      <c r="A38" s="44" t="s">
        <v>44</v>
      </c>
      <c r="B38" s="45" t="s">
        <v>39</v>
      </c>
      <c r="C38" s="35" t="s">
        <v>4</v>
      </c>
      <c r="D38" s="36">
        <v>11360.94</v>
      </c>
      <c r="E38" s="36">
        <v>0</v>
      </c>
      <c r="F38" s="38">
        <v>11360.94</v>
      </c>
      <c r="G38" s="36">
        <f>D38-F38</f>
        <v>0</v>
      </c>
      <c r="H38" s="60"/>
      <c r="I38" s="3"/>
      <c r="J38" s="3"/>
      <c r="K38" s="56"/>
      <c r="L38" s="56"/>
      <c r="M38" s="56"/>
    </row>
    <row r="39" spans="1:13" s="1" customFormat="1" ht="15.75" x14ac:dyDescent="0.25">
      <c r="A39" s="34" t="s">
        <v>8</v>
      </c>
      <c r="B39" s="32" t="s">
        <v>39</v>
      </c>
      <c r="C39" s="32" t="s">
        <v>4</v>
      </c>
      <c r="D39" s="22">
        <f>SUM(D38)</f>
        <v>11360.94</v>
      </c>
      <c r="E39" s="22">
        <f>SUM(E38)</f>
        <v>0</v>
      </c>
      <c r="F39" s="22">
        <f>SUM(F38)</f>
        <v>11360.94</v>
      </c>
      <c r="G39" s="22">
        <f>SUM(G38)</f>
        <v>0</v>
      </c>
      <c r="H39" s="33"/>
      <c r="I39" s="3"/>
      <c r="J39" s="3"/>
      <c r="K39"/>
    </row>
    <row r="40" spans="1:13" s="1" customFormat="1" ht="15.75" x14ac:dyDescent="0.25">
      <c r="A40" s="34" t="s">
        <v>23</v>
      </c>
      <c r="B40" s="32"/>
      <c r="C40" s="32"/>
      <c r="D40" s="22">
        <v>0</v>
      </c>
      <c r="E40" s="22">
        <v>0</v>
      </c>
      <c r="F40" s="22">
        <v>0</v>
      </c>
      <c r="G40" s="22">
        <f>SUM(D40-F40)</f>
        <v>0</v>
      </c>
      <c r="H40" s="22"/>
      <c r="I40" s="3"/>
      <c r="J40" s="3"/>
      <c r="K40"/>
    </row>
    <row r="41" spans="1:13" s="1" customFormat="1" ht="15.75" x14ac:dyDescent="0.25">
      <c r="A41" s="41" t="s">
        <v>10</v>
      </c>
      <c r="B41" s="46"/>
      <c r="C41" s="46"/>
      <c r="D41" s="47">
        <f>SUM(D22+D40)</f>
        <v>9465337.8399999999</v>
      </c>
      <c r="E41" s="47">
        <f>SUM(E22+E40)</f>
        <v>0</v>
      </c>
      <c r="F41" s="22">
        <f>SUM(F22+F40)</f>
        <v>7942948.4300000006</v>
      </c>
      <c r="G41" s="47">
        <f>SUM(G22+G40)</f>
        <v>1522389.4100000001</v>
      </c>
      <c r="H41" s="47"/>
      <c r="I41" s="3"/>
      <c r="J41" s="3"/>
      <c r="K41"/>
    </row>
    <row r="42" spans="1:13" s="1" customFormat="1" ht="15.75" x14ac:dyDescent="0.25">
      <c r="A42" s="49" t="s">
        <v>5</v>
      </c>
      <c r="B42" s="50"/>
      <c r="C42" s="50"/>
      <c r="D42" s="51">
        <f>SUM(D8)</f>
        <v>0</v>
      </c>
      <c r="E42" s="51">
        <f>SUM(E8)</f>
        <v>0</v>
      </c>
      <c r="F42" s="22">
        <f>SUM(F8)</f>
        <v>0</v>
      </c>
      <c r="G42" s="51">
        <f>SUM(G8)</f>
        <v>0</v>
      </c>
      <c r="H42" s="24"/>
      <c r="I42" s="3"/>
      <c r="J42" s="3"/>
      <c r="K42"/>
    </row>
    <row r="43" spans="1:13" s="1" customFormat="1" ht="15.75" x14ac:dyDescent="0.25">
      <c r="A43" s="49" t="s">
        <v>6</v>
      </c>
      <c r="B43" s="50"/>
      <c r="C43" s="50"/>
      <c r="D43" s="51">
        <f>D14+D16</f>
        <v>68584336.329999998</v>
      </c>
      <c r="E43" s="51">
        <f>E14+E16</f>
        <v>0</v>
      </c>
      <c r="F43" s="22">
        <f>F14+F16</f>
        <v>68584336.299999997</v>
      </c>
      <c r="G43" s="51">
        <f>G14+G16</f>
        <v>3.0000001192092896E-2</v>
      </c>
      <c r="H43" s="24"/>
      <c r="I43" s="3"/>
      <c r="J43" s="3"/>
      <c r="K43"/>
    </row>
    <row r="44" spans="1:13" s="1" customFormat="1" ht="15.75" x14ac:dyDescent="0.25">
      <c r="A44" s="49" t="s">
        <v>7</v>
      </c>
      <c r="B44" s="50"/>
      <c r="C44" s="50"/>
      <c r="D44" s="51">
        <f>SUM(D41)</f>
        <v>9465337.8399999999</v>
      </c>
      <c r="E44" s="51">
        <f>SUM(E41)</f>
        <v>0</v>
      </c>
      <c r="F44" s="22">
        <f>SUM(F41)</f>
        <v>7942948.4300000006</v>
      </c>
      <c r="G44" s="51">
        <f>SUM(G41)</f>
        <v>1522389.4100000001</v>
      </c>
      <c r="H44" s="24"/>
      <c r="I44" s="3"/>
      <c r="J44" s="3"/>
      <c r="K44"/>
    </row>
    <row r="45" spans="1:13" s="1" customFormat="1" ht="31.5" x14ac:dyDescent="0.25">
      <c r="A45" s="54" t="s">
        <v>24</v>
      </c>
      <c r="B45" s="50"/>
      <c r="C45" s="50"/>
      <c r="D45" s="51">
        <f>D44+D43</f>
        <v>78049674.170000002</v>
      </c>
      <c r="E45" s="51">
        <f>E44+E43</f>
        <v>0</v>
      </c>
      <c r="F45" s="22">
        <f>F44+F43</f>
        <v>76527284.730000004</v>
      </c>
      <c r="G45" s="51">
        <f>G44+G43</f>
        <v>1522389.4400000013</v>
      </c>
      <c r="H45" s="52"/>
      <c r="I45" s="3"/>
      <c r="J45" s="3"/>
      <c r="K45"/>
    </row>
    <row r="46" spans="1:13" s="1" customFormat="1" ht="15.75" x14ac:dyDescent="0.25">
      <c r="A46" s="3"/>
      <c r="B46" s="3"/>
      <c r="C46" s="3"/>
      <c r="D46" s="8"/>
      <c r="E46" s="8"/>
      <c r="F46" s="66"/>
      <c r="G46" s="8"/>
      <c r="H46" s="4"/>
      <c r="I46" s="3"/>
      <c r="J46" s="3"/>
      <c r="K46"/>
    </row>
    <row r="47" spans="1:13" s="1" customFormat="1" ht="15.75" x14ac:dyDescent="0.25">
      <c r="A47" s="3"/>
      <c r="B47" s="3"/>
      <c r="C47" s="3"/>
      <c r="D47" s="8"/>
      <c r="E47" s="8"/>
      <c r="F47" s="66"/>
      <c r="G47" s="8"/>
      <c r="H47" s="4"/>
      <c r="I47" s="3"/>
      <c r="J47" s="3"/>
      <c r="K47"/>
    </row>
    <row r="48" spans="1:13" s="1" customFormat="1" ht="15.75" x14ac:dyDescent="0.25">
      <c r="A48" s="12" t="s">
        <v>25</v>
      </c>
      <c r="B48" s="13"/>
      <c r="C48" s="14"/>
      <c r="D48" s="25"/>
      <c r="E48" s="14"/>
      <c r="F48" s="67" t="s">
        <v>26</v>
      </c>
      <c r="G48" s="8"/>
      <c r="H48" s="4"/>
      <c r="I48" s="3"/>
      <c r="J48" s="3"/>
      <c r="K48"/>
    </row>
    <row r="49" spans="1:11" s="1" customFormat="1" ht="18.75" x14ac:dyDescent="0.25">
      <c r="A49" s="15"/>
      <c r="B49" s="16"/>
      <c r="C49" s="17"/>
      <c r="D49" s="17"/>
      <c r="E49" s="17"/>
      <c r="F49" s="68"/>
      <c r="G49" s="7"/>
      <c r="H49" s="4"/>
      <c r="I49" s="3"/>
      <c r="J49" s="3"/>
      <c r="K49"/>
    </row>
    <row r="50" spans="1:11" s="1" customFormat="1" ht="18.75" x14ac:dyDescent="0.25">
      <c r="A50" s="15"/>
      <c r="B50" s="16"/>
      <c r="C50" s="17"/>
      <c r="D50" s="17"/>
      <c r="E50" s="17"/>
      <c r="F50" s="68"/>
      <c r="G50" s="7"/>
      <c r="H50" s="4"/>
      <c r="I50" s="3"/>
      <c r="J50" s="3"/>
      <c r="K50"/>
    </row>
    <row r="51" spans="1:11" x14ac:dyDescent="0.2">
      <c r="A51" s="55" t="s">
        <v>27</v>
      </c>
      <c r="B51" s="16"/>
      <c r="C51" s="17"/>
      <c r="D51" s="17"/>
      <c r="E51" s="17"/>
      <c r="F51" s="68"/>
    </row>
    <row r="52" spans="1:11" x14ac:dyDescent="0.2">
      <c r="A52" s="18"/>
      <c r="B52" s="16"/>
      <c r="C52" s="17"/>
      <c r="D52" s="17"/>
      <c r="E52" s="17"/>
      <c r="F52" s="68"/>
    </row>
  </sheetData>
  <mergeCells count="7">
    <mergeCell ref="A1:H1"/>
    <mergeCell ref="A4:H4"/>
    <mergeCell ref="A10:H10"/>
    <mergeCell ref="A21:H21"/>
    <mergeCell ref="A9:H9"/>
    <mergeCell ref="A5:H5"/>
    <mergeCell ref="A15:H15"/>
  </mergeCells>
  <pageMargins left="0" right="0" top="0" bottom="0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Маслова Елена Николаевна</cp:lastModifiedBy>
  <cp:lastPrinted>2025-02-14T05:39:06Z</cp:lastPrinted>
  <dcterms:created xsi:type="dcterms:W3CDTF">1996-10-08T23:32:33Z</dcterms:created>
  <dcterms:modified xsi:type="dcterms:W3CDTF">2026-02-16T08:02:33Z</dcterms:modified>
</cp:coreProperties>
</file>